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5600" windowHeight="116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22" i="1" l="1"/>
  <c r="I11" i="1"/>
  <c r="D11" i="1"/>
  <c r="I7" i="1"/>
  <c r="I13" i="1" s="1"/>
  <c r="D13" i="1"/>
  <c r="I17" i="1" s="1"/>
  <c r="D12" i="1"/>
  <c r="I23" i="1" l="1"/>
  <c r="I12" i="1"/>
  <c r="I15" i="1" s="1"/>
  <c r="I18" i="1" s="1"/>
  <c r="D15" i="1"/>
  <c r="D18" i="1" l="1"/>
  <c r="I16" i="1"/>
  <c r="I24" i="1"/>
  <c r="I26" i="1" l="1"/>
  <c r="I28" i="1"/>
  <c r="I19" i="1"/>
  <c r="I29" i="1" l="1"/>
  <c r="I30" i="1" s="1"/>
  <c r="I27" i="1"/>
</calcChain>
</file>

<file path=xl/sharedStrings.xml><?xml version="1.0" encoding="utf-8"?>
<sst xmlns="http://schemas.openxmlformats.org/spreadsheetml/2006/main" count="80" uniqueCount="32">
  <si>
    <t>UPS</t>
    <phoneticPr fontId="1" type="noConversion"/>
  </si>
  <si>
    <t>面积</t>
    <phoneticPr fontId="1" type="noConversion"/>
  </si>
  <si>
    <t>空调负载</t>
    <phoneticPr fontId="1" type="noConversion"/>
  </si>
  <si>
    <t>环境负荷=</t>
    <phoneticPr fontId="1" type="noConversion"/>
  </si>
  <si>
    <t>UPS容量×功率因素×UPS负载率</t>
    <phoneticPr fontId="1" type="noConversion"/>
  </si>
  <si>
    <t>m2</t>
  </si>
  <si>
    <t>kVA</t>
  </si>
  <si>
    <t>UPS功率因数</t>
    <phoneticPr fontId="1" type="noConversion"/>
  </si>
  <si>
    <t>kW/kVA</t>
    <phoneticPr fontId="1" type="noConversion"/>
  </si>
  <si>
    <t>UPS日常负载率</t>
    <phoneticPr fontId="1" type="noConversion"/>
  </si>
  <si>
    <t>kW</t>
    <phoneticPr fontId="1" type="noConversion"/>
  </si>
  <si>
    <t>空调能效比=</t>
    <phoneticPr fontId="1" type="noConversion"/>
  </si>
  <si>
    <t>空调功率=</t>
    <phoneticPr fontId="1" type="noConversion"/>
  </si>
  <si>
    <t>主设备负荷=</t>
    <phoneticPr fontId="1" type="noConversion"/>
  </si>
  <si>
    <t>UPS散热量=</t>
    <phoneticPr fontId="1" type="noConversion"/>
  </si>
  <si>
    <t>UPS效率</t>
    <phoneticPr fontId="1" type="noConversion"/>
  </si>
  <si>
    <t>UPS容量×功率因素×UPS负载率×（1-UPS效率）</t>
    <phoneticPr fontId="1" type="noConversion"/>
  </si>
  <si>
    <t>传统机房条件：</t>
    <phoneticPr fontId="1" type="noConversion"/>
  </si>
  <si>
    <t>标准SmartRow条件</t>
    <phoneticPr fontId="1" type="noConversion"/>
  </si>
  <si>
    <t>封闭冷通道式空调负载</t>
    <phoneticPr fontId="1" type="noConversion"/>
  </si>
  <si>
    <t>采用机房专用空调</t>
    <phoneticPr fontId="1" type="noConversion"/>
  </si>
  <si>
    <t>机房面积×0.1～0.2</t>
    <phoneticPr fontId="1" type="noConversion"/>
  </si>
  <si>
    <t>机房面积×0.1～0.2kW/m2，取0.15kW/m2</t>
    <phoneticPr fontId="1" type="noConversion"/>
  </si>
  <si>
    <t>SmartRow占地面积×0.1～0.2/m2，取0.15kW/m2</t>
    <phoneticPr fontId="1" type="noConversion"/>
  </si>
  <si>
    <t>由于封闭热通道带来回风升高，空调能效比大幅提升</t>
    <phoneticPr fontId="1" type="noConversion"/>
  </si>
  <si>
    <t>（环境负荷+设备负荷+UPS散热量）/能效比</t>
    <phoneticPr fontId="1" type="noConversion"/>
  </si>
  <si>
    <t>对比</t>
    <phoneticPr fontId="1" type="noConversion"/>
  </si>
  <si>
    <t>空调节能</t>
    <phoneticPr fontId="1" type="noConversion"/>
  </si>
  <si>
    <t>UPS节能</t>
    <phoneticPr fontId="1" type="noConversion"/>
  </si>
  <si>
    <t>空调功耗+UPS功耗</t>
    <phoneticPr fontId="1" type="noConversion"/>
  </si>
  <si>
    <t>空调+UPS总节能率</t>
    <phoneticPr fontId="1" type="noConversion"/>
  </si>
  <si>
    <t>封闭热通道式空调负载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</si>
</sst>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3" fillId="0" borderId="8" xfId="1" applyNumberFormat="1" applyFont="1" applyBorder="1">
      <alignment vertical="center"/>
    </xf>
    <xf numFmtId="0" fontId="0" fillId="0" borderId="9" xfId="0" applyBorder="1">
      <alignment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0"/>
  <sheetViews>
    <sheetView tabSelected="1" topLeftCell="D1" zoomScaleNormal="100" workbookViewId="0">
      <selection activeCell="G21" sqref="G21"/>
    </sheetView>
  </sheetViews>
  <sheetFormatPr defaultRowHeight="13.5" x14ac:dyDescent="0.15"/>
  <cols>
    <col min="2" max="2" width="11" bestFit="1" customWidth="1"/>
    <col min="3" max="3" width="41.25" customWidth="1"/>
    <col min="5" max="5" width="7" customWidth="1"/>
    <col min="6" max="6" width="4.25" customWidth="1"/>
    <col min="7" max="7" width="34.75" customWidth="1"/>
    <col min="8" max="8" width="48.375" bestFit="1" customWidth="1"/>
    <col min="9" max="9" width="7.375" customWidth="1"/>
  </cols>
  <sheetData>
    <row r="3" spans="2:10" x14ac:dyDescent="0.15">
      <c r="B3" t="s">
        <v>17</v>
      </c>
      <c r="G3" t="s">
        <v>18</v>
      </c>
    </row>
    <row r="4" spans="2:10" x14ac:dyDescent="0.15">
      <c r="C4" t="s">
        <v>1</v>
      </c>
      <c r="D4">
        <v>30</v>
      </c>
      <c r="E4" t="s">
        <v>5</v>
      </c>
      <c r="H4" t="s">
        <v>1</v>
      </c>
      <c r="I4">
        <v>30</v>
      </c>
      <c r="J4" t="s">
        <v>5</v>
      </c>
    </row>
    <row r="5" spans="2:10" x14ac:dyDescent="0.15">
      <c r="C5" t="s">
        <v>0</v>
      </c>
      <c r="D5">
        <v>20</v>
      </c>
      <c r="E5" t="s">
        <v>6</v>
      </c>
      <c r="H5" t="s">
        <v>0</v>
      </c>
      <c r="I5">
        <v>20</v>
      </c>
      <c r="J5" t="s">
        <v>6</v>
      </c>
    </row>
    <row r="6" spans="2:10" x14ac:dyDescent="0.15">
      <c r="C6" t="s">
        <v>7</v>
      </c>
      <c r="D6">
        <v>0.8</v>
      </c>
      <c r="E6" t="s">
        <v>8</v>
      </c>
      <c r="H6" t="s">
        <v>7</v>
      </c>
      <c r="I6">
        <v>0.9</v>
      </c>
      <c r="J6" t="s">
        <v>8</v>
      </c>
    </row>
    <row r="7" spans="2:10" x14ac:dyDescent="0.15">
      <c r="C7" t="s">
        <v>9</v>
      </c>
      <c r="D7" s="1">
        <v>0.6</v>
      </c>
      <c r="H7" t="s">
        <v>9</v>
      </c>
      <c r="I7" s="1">
        <f>9.6/18</f>
        <v>0.53333333333333333</v>
      </c>
    </row>
    <row r="8" spans="2:10" x14ac:dyDescent="0.15">
      <c r="C8" t="s">
        <v>15</v>
      </c>
      <c r="D8" s="1">
        <v>0.88</v>
      </c>
      <c r="H8" t="s">
        <v>15</v>
      </c>
      <c r="I8" s="1">
        <v>0.94</v>
      </c>
    </row>
    <row r="9" spans="2:10" x14ac:dyDescent="0.15">
      <c r="C9" t="s">
        <v>20</v>
      </c>
    </row>
    <row r="10" spans="2:10" x14ac:dyDescent="0.15">
      <c r="B10" t="s">
        <v>2</v>
      </c>
      <c r="G10" t="s">
        <v>19</v>
      </c>
    </row>
    <row r="11" spans="2:10" x14ac:dyDescent="0.15">
      <c r="B11" t="s">
        <v>3</v>
      </c>
      <c r="C11" t="s">
        <v>22</v>
      </c>
      <c r="D11">
        <f>0.15*D4</f>
        <v>4.5</v>
      </c>
      <c r="E11" t="s">
        <v>10</v>
      </c>
      <c r="G11" t="s">
        <v>3</v>
      </c>
      <c r="H11" t="s">
        <v>23</v>
      </c>
      <c r="I11">
        <f>2.4*1.4*0.15</f>
        <v>0.504</v>
      </c>
      <c r="J11" t="s">
        <v>10</v>
      </c>
    </row>
    <row r="12" spans="2:10" x14ac:dyDescent="0.15">
      <c r="B12" t="s">
        <v>13</v>
      </c>
      <c r="C12" t="s">
        <v>4</v>
      </c>
      <c r="D12">
        <f>D5*D6*D7</f>
        <v>9.6</v>
      </c>
      <c r="E12" t="s">
        <v>10</v>
      </c>
      <c r="G12" t="s">
        <v>13</v>
      </c>
      <c r="H12" t="s">
        <v>4</v>
      </c>
      <c r="I12">
        <f>I5*I6*I7</f>
        <v>9.6</v>
      </c>
      <c r="J12" t="s">
        <v>10</v>
      </c>
    </row>
    <row r="13" spans="2:10" x14ac:dyDescent="0.15">
      <c r="B13" t="s">
        <v>14</v>
      </c>
      <c r="C13" t="s">
        <v>16</v>
      </c>
      <c r="D13">
        <f>D5*D6*D7*(1-D8)</f>
        <v>1.1519999999999999</v>
      </c>
      <c r="E13" t="s">
        <v>10</v>
      </c>
      <c r="G13" t="s">
        <v>14</v>
      </c>
      <c r="H13" t="s">
        <v>16</v>
      </c>
      <c r="I13">
        <f>I5*I6*I7*(1-I8)</f>
        <v>0.57600000000000051</v>
      </c>
      <c r="J13" t="s">
        <v>10</v>
      </c>
    </row>
    <row r="14" spans="2:10" x14ac:dyDescent="0.15">
      <c r="B14" t="s">
        <v>11</v>
      </c>
      <c r="D14">
        <v>2.8</v>
      </c>
      <c r="G14" t="s">
        <v>11</v>
      </c>
      <c r="I14">
        <v>3</v>
      </c>
    </row>
    <row r="15" spans="2:10" ht="14.25" thickBot="1" x14ac:dyDescent="0.2">
      <c r="B15" t="s">
        <v>12</v>
      </c>
      <c r="C15" t="s">
        <v>25</v>
      </c>
      <c r="D15">
        <f>(D11+D12+D13)/D14</f>
        <v>5.4471428571428575</v>
      </c>
      <c r="E15" t="s">
        <v>10</v>
      </c>
      <c r="G15" t="s">
        <v>12</v>
      </c>
      <c r="H15" t="s">
        <v>25</v>
      </c>
      <c r="I15">
        <f>(I11+I12+I13)/I14</f>
        <v>3.56</v>
      </c>
      <c r="J15" t="s">
        <v>10</v>
      </c>
    </row>
    <row r="16" spans="2:10" x14ac:dyDescent="0.15">
      <c r="G16" s="4" t="s">
        <v>26</v>
      </c>
      <c r="H16" s="5" t="s">
        <v>27</v>
      </c>
      <c r="I16" s="5">
        <f>D15-I15</f>
        <v>1.8871428571428575</v>
      </c>
      <c r="J16" s="6" t="s">
        <v>10</v>
      </c>
    </row>
    <row r="17" spans="3:10" x14ac:dyDescent="0.15">
      <c r="G17" s="7"/>
      <c r="H17" s="3" t="s">
        <v>28</v>
      </c>
      <c r="I17" s="2">
        <f>D13-I13</f>
        <v>0.5759999999999994</v>
      </c>
      <c r="J17" s="8" t="s">
        <v>10</v>
      </c>
    </row>
    <row r="18" spans="3:10" x14ac:dyDescent="0.15">
      <c r="C18" t="s">
        <v>29</v>
      </c>
      <c r="D18">
        <f>D15+D13</f>
        <v>6.5991428571428576</v>
      </c>
      <c r="E18" t="s">
        <v>10</v>
      </c>
      <c r="G18" s="7"/>
      <c r="H18" s="2" t="s">
        <v>29</v>
      </c>
      <c r="I18" s="2">
        <f>I15+I13</f>
        <v>4.136000000000001</v>
      </c>
      <c r="J18" s="8" t="s">
        <v>10</v>
      </c>
    </row>
    <row r="19" spans="3:10" ht="14.25" thickBot="1" x14ac:dyDescent="0.2">
      <c r="G19" s="9"/>
      <c r="H19" s="10" t="s">
        <v>30</v>
      </c>
      <c r="I19" s="11">
        <f>(D18-I18)/D18</f>
        <v>0.37325193748105806</v>
      </c>
      <c r="J19" s="12"/>
    </row>
    <row r="21" spans="3:10" x14ac:dyDescent="0.15">
      <c r="G21" t="s">
        <v>31</v>
      </c>
    </row>
    <row r="22" spans="3:10" x14ac:dyDescent="0.15">
      <c r="G22" t="s">
        <v>3</v>
      </c>
      <c r="H22" t="s">
        <v>21</v>
      </c>
      <c r="I22">
        <f>I4*0.15</f>
        <v>4.5</v>
      </c>
      <c r="J22" t="s">
        <v>10</v>
      </c>
    </row>
    <row r="23" spans="3:10" x14ac:dyDescent="0.15">
      <c r="G23" t="s">
        <v>13</v>
      </c>
      <c r="H23" t="s">
        <v>4</v>
      </c>
      <c r="I23">
        <f>I5*I6*I7</f>
        <v>9.6</v>
      </c>
      <c r="J23" t="s">
        <v>10</v>
      </c>
    </row>
    <row r="24" spans="3:10" x14ac:dyDescent="0.15">
      <c r="G24" t="s">
        <v>14</v>
      </c>
      <c r="H24" t="s">
        <v>16</v>
      </c>
      <c r="I24">
        <f>I23*(1-I8)</f>
        <v>0.57600000000000051</v>
      </c>
      <c r="J24" t="s">
        <v>10</v>
      </c>
    </row>
    <row r="25" spans="3:10" x14ac:dyDescent="0.15">
      <c r="G25" t="s">
        <v>11</v>
      </c>
      <c r="H25" t="s">
        <v>24</v>
      </c>
      <c r="I25">
        <v>3.3</v>
      </c>
    </row>
    <row r="26" spans="3:10" ht="14.25" thickBot="1" x14ac:dyDescent="0.2">
      <c r="G26" t="s">
        <v>12</v>
      </c>
      <c r="H26" t="s">
        <v>25</v>
      </c>
      <c r="I26">
        <f>(I22+I23+I24)/I25</f>
        <v>4.4472727272727273</v>
      </c>
      <c r="J26" t="s">
        <v>10</v>
      </c>
    </row>
    <row r="27" spans="3:10" x14ac:dyDescent="0.15">
      <c r="G27" s="4" t="s">
        <v>26</v>
      </c>
      <c r="H27" s="5" t="s">
        <v>27</v>
      </c>
      <c r="I27" s="5">
        <f>D15-I26</f>
        <v>0.99987012987013024</v>
      </c>
      <c r="J27" s="6" t="s">
        <v>10</v>
      </c>
    </row>
    <row r="28" spans="3:10" x14ac:dyDescent="0.15">
      <c r="G28" s="7"/>
      <c r="H28" s="3" t="s">
        <v>28</v>
      </c>
      <c r="I28" s="2">
        <f>D13-I24</f>
        <v>0.5759999999999994</v>
      </c>
      <c r="J28" s="8" t="s">
        <v>10</v>
      </c>
    </row>
    <row r="29" spans="3:10" x14ac:dyDescent="0.15">
      <c r="G29" s="7"/>
      <c r="H29" s="2" t="s">
        <v>29</v>
      </c>
      <c r="I29" s="2">
        <f>I26+I24</f>
        <v>5.0232727272727278</v>
      </c>
      <c r="J29" s="8" t="s">
        <v>10</v>
      </c>
    </row>
    <row r="30" spans="3:10" ht="14.25" thickBot="1" x14ac:dyDescent="0.2">
      <c r="G30" s="9"/>
      <c r="H30" s="10" t="s">
        <v>30</v>
      </c>
      <c r="I30" s="11">
        <f>(D18-I29)/D18</f>
        <v>0.23879921438045867</v>
      </c>
      <c r="J30" s="12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2016-03-31T05:56:29Z</dcterms:modified>
</cp:coreProperties>
</file>